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8770" windowHeight="11970" tabRatio="710"/>
  </bookViews>
  <sheets>
    <sheet name="Нийт" sheetId="1" r:id="rId1"/>
    <sheet name="дотоод ус" sheetId="7" r:id="rId2"/>
    <sheet name="Зас, үйлчилгээ" sheetId="2" r:id="rId3"/>
    <sheet name="Аваарь" sheetId="3" r:id="rId4"/>
    <sheet name="Бичилт" sheetId="5" r:id="rId5"/>
  </sheets>
  <calcPr calcId="152511"/>
</workbook>
</file>

<file path=xl/calcChain.xml><?xml version="1.0" encoding="utf-8"?>
<calcChain xmlns="http://schemas.openxmlformats.org/spreadsheetml/2006/main">
  <c r="L5" i="5" l="1"/>
  <c r="L6" i="5"/>
  <c r="F16" i="3"/>
  <c r="F15" i="3"/>
  <c r="F14" i="3"/>
  <c r="F6" i="3"/>
  <c r="F5" i="3"/>
  <c r="F4" i="3"/>
  <c r="F7" i="3" s="1"/>
  <c r="G19" i="2"/>
  <c r="G18" i="2"/>
  <c r="G17" i="2"/>
  <c r="A17" i="2"/>
  <c r="A18" i="2" s="1"/>
  <c r="A19" i="2" s="1"/>
  <c r="G16" i="2"/>
  <c r="G7" i="2"/>
  <c r="G6" i="2"/>
  <c r="G5" i="2"/>
  <c r="A5" i="2"/>
  <c r="A6" i="2" s="1"/>
  <c r="A7" i="2" s="1"/>
  <c r="G4" i="2"/>
  <c r="B6" i="7"/>
  <c r="C6" i="7"/>
  <c r="F6" i="1"/>
  <c r="G6" i="1" s="1"/>
  <c r="K6" i="1"/>
  <c r="F7" i="1"/>
  <c r="G7" i="1"/>
  <c r="K7" i="1"/>
  <c r="F17" i="3" l="1"/>
  <c r="G20" i="2"/>
  <c r="G8" i="2"/>
  <c r="L7" i="5"/>
  <c r="F24" i="3"/>
  <c r="D6" i="7"/>
  <c r="G28" i="2" l="1"/>
  <c r="F25" i="3"/>
  <c r="F26" i="3"/>
  <c r="F27" i="3" s="1"/>
  <c r="K8" i="1" l="1"/>
  <c r="G31" i="2" l="1"/>
  <c r="N7" i="1" s="1"/>
  <c r="P7" i="1" s="1"/>
  <c r="H7" i="1" s="1"/>
  <c r="J7" i="1" s="1"/>
  <c r="G30" i="2"/>
  <c r="N6" i="1" s="1"/>
  <c r="P6" i="1" s="1"/>
  <c r="H6" i="1" s="1"/>
  <c r="J6" i="1" s="1"/>
  <c r="G29" i="2"/>
  <c r="A29" i="2"/>
  <c r="A30" i="2" s="1"/>
  <c r="A31" i="2" s="1"/>
  <c r="G32" i="2" l="1"/>
  <c r="N8" i="1" s="1"/>
  <c r="P8" i="1" s="1"/>
  <c r="H8" i="1" s="1"/>
  <c r="F8" i="1" l="1"/>
  <c r="G8" i="1" l="1"/>
  <c r="J8" i="1" s="1"/>
</calcChain>
</file>

<file path=xl/sharedStrings.xml><?xml version="1.0" encoding="utf-8"?>
<sst xmlns="http://schemas.openxmlformats.org/spreadsheetml/2006/main" count="112" uniqueCount="69">
  <si>
    <t>№</t>
  </si>
  <si>
    <t>Судалгаанд хамрагдах он</t>
  </si>
  <si>
    <t xml:space="preserve">Усны алдагдал тодорхойлох хүснэгт </t>
  </si>
  <si>
    <t>Галын усны хэрэглээ      м³/жил</t>
  </si>
  <si>
    <r>
      <t>Борлуулсан усны хэмжээ  м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/жил</t>
    </r>
  </si>
  <si>
    <r>
      <t>Дотоод хэрэглээний усны хэмжээ  м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/жил</t>
    </r>
  </si>
  <si>
    <r>
      <t>Усны алдагдлын хэмжээ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</rPr>
      <t>-ээр</t>
    </r>
  </si>
  <si>
    <t>Засвар, үйлчилгээ хийсэн он, сар, өдөр</t>
  </si>
  <si>
    <t>Нийт</t>
  </si>
  <si>
    <r>
      <t>Бичилт хийж борлуулсан ус м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</rPr>
      <t>/жил</t>
    </r>
  </si>
  <si>
    <r>
      <t>Орлого болоогүй усны хэмжээ м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</rPr>
      <t>/жил</t>
    </r>
  </si>
  <si>
    <r>
      <t>Шугам угаалга, дүүргэлтийн усны хэмжээ м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</rPr>
      <t xml:space="preserve">/жил </t>
    </r>
  </si>
  <si>
    <t>Зөвшөөрөгдсөн усны алдагдал</t>
  </si>
  <si>
    <t>Усны баланс</t>
  </si>
  <si>
    <r>
      <t>Зөвшөөрөгдсөн усны алдагдал м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</rPr>
      <t>/жил</t>
    </r>
  </si>
  <si>
    <r>
      <t>Мэдэгдэхгүй байгаа усны алдагдал м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</rPr>
      <t>/жил</t>
    </r>
  </si>
  <si>
    <t>Хэрэглэгчийн ангилал</t>
  </si>
  <si>
    <r>
      <t>Айл өрх задгайгаар тооцсон усны хэмжээ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</rPr>
      <t>/жил</t>
    </r>
  </si>
  <si>
    <r>
      <t>ААНБ задгайгаар тооцсон усны хэмжээ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</rPr>
      <t>/жил</t>
    </r>
  </si>
  <si>
    <r>
      <t>Айл өрх тоолуураар тооцсон усны хэмжээ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</rPr>
      <t>/ жил</t>
    </r>
  </si>
  <si>
    <r>
      <t>ААНБ тоолуураар тооцсон усны хэмжээ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</rPr>
      <t>/ жил</t>
    </r>
  </si>
  <si>
    <r>
      <t>Нийт бичилт хийсэн усны хэмжээ м</t>
    </r>
    <r>
      <rPr>
        <vertAlign val="superscript"/>
        <sz val="12"/>
        <color theme="1"/>
        <rFont val="Arial"/>
        <family val="2"/>
        <charset val="204"/>
      </rPr>
      <t>3</t>
    </r>
    <r>
      <rPr>
        <sz val="12"/>
        <color theme="1"/>
        <rFont val="Arial"/>
        <family val="2"/>
      </rPr>
      <t>/жил</t>
    </r>
  </si>
  <si>
    <t>Төлбөр тавьсан усны хэмжээ</t>
  </si>
  <si>
    <t>Барилга байгууламжийн нэр</t>
  </si>
  <si>
    <r>
      <t>Технологийн усны алдагдал м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</rPr>
      <t>/жил</t>
    </r>
  </si>
  <si>
    <r>
      <t>Олборлосон болон худалдаж авсан  усны хэмжээ  м</t>
    </r>
    <r>
      <rPr>
        <vertAlign val="superscript"/>
        <sz val="9"/>
        <rFont val="Arial"/>
        <family val="2"/>
      </rPr>
      <t>3</t>
    </r>
    <r>
      <rPr>
        <sz val="9"/>
        <rFont val="Arial"/>
        <family val="2"/>
      </rPr>
      <t>/жил</t>
    </r>
  </si>
  <si>
    <r>
      <t>Нийт орлого болоогүй ус м</t>
    </r>
    <r>
      <rPr>
        <vertAlign val="superscript"/>
        <sz val="9"/>
        <rFont val="Arial"/>
        <family val="2"/>
        <charset val="204"/>
      </rPr>
      <t>3</t>
    </r>
    <r>
      <rPr>
        <sz val="9"/>
        <rFont val="Arial"/>
        <family val="2"/>
      </rPr>
      <t>/жил</t>
    </r>
  </si>
  <si>
    <r>
      <t>Нийт борлуулсан ус м</t>
    </r>
    <r>
      <rPr>
        <vertAlign val="superscript"/>
        <sz val="9"/>
        <rFont val="Arial Mon"/>
        <family val="2"/>
        <charset val="204"/>
      </rPr>
      <t>3</t>
    </r>
    <r>
      <rPr>
        <sz val="9"/>
        <rFont val="Arial"/>
        <family val="2"/>
      </rPr>
      <t>/жил</t>
    </r>
  </si>
  <si>
    <t>Цэвэрлэх байгууламжийн хэрэглээ</t>
  </si>
  <si>
    <t>Хугацаа цагаар</t>
  </si>
  <si>
    <t>Ус түгээх байраар борлуулсан ус</t>
  </si>
  <si>
    <t>Судалгаа гаргасан:</t>
  </si>
  <si>
    <t>Хянасан:</t>
  </si>
  <si>
    <t>Ерөнхий инженер</t>
  </si>
  <si>
    <t xml:space="preserve"> Цэвэр ус ашиглалтын инженер</t>
  </si>
  <si>
    <t>Гүний</t>
  </si>
  <si>
    <t>Үйлдвэр</t>
  </si>
  <si>
    <t>7</t>
  </si>
  <si>
    <t>Дотоод хэрэглээний ус</t>
  </si>
  <si>
    <t>Нийт зөвшөөрөгдсөн усны алдагдал м³/жил</t>
  </si>
  <si>
    <t>Шугам</t>
  </si>
  <si>
    <t>Зөөвөр</t>
  </si>
  <si>
    <t>9</t>
  </si>
  <si>
    <t>Төлөвлөгөөт засварын үед алдсан усны хэмжээ м³ /жил</t>
  </si>
  <si>
    <t>Шугам сүлжээний диаметр /метрээр/</t>
  </si>
  <si>
    <t>Оффисын барилга байгууламжид ажилчдын хэрэглэсэн болон гадна орчны ногоон байгууламж, зам талбайн усалгаанд зарцуулсан усны хэрэглээ</t>
  </si>
  <si>
    <t>Шугамын материал</t>
  </si>
  <si>
    <t>Хаагдах шугам сүлжээний урт метрээр</t>
  </si>
  <si>
    <t>Шугам сүлжээний байршил</t>
  </si>
  <si>
    <t>11. Галын усны хэрэглээг онцгой байдлын газрын ус авдаг цэгүүдэд хийсэн судалгааг үндэслэн эсвэл онцгой байдлын албанаас авсан судалгааг үндэслэн тооцно.</t>
  </si>
  <si>
    <t>12. Технологийн усны алдагдалд: Усан сангийн ариутгал халдваргүйжүүлэлт хийсэн усны хэмжээ, цэвэрлэх байгууламжийн усыг цэвэршүүлэх явцад хаягдсан усны хэмжээ зэргийг тооцно.</t>
  </si>
  <si>
    <t>Усан сангийн угаалга цэвэрлэгээнд зарцуулсан ус</t>
  </si>
  <si>
    <t>Борлуулсан ус</t>
  </si>
  <si>
    <t xml:space="preserve">Дулаанд </t>
  </si>
  <si>
    <t>Шугамын угаалга дүүргэлт</t>
  </si>
  <si>
    <r>
      <t xml:space="preserve"> Диаметр </t>
    </r>
    <r>
      <rPr>
        <sz val="12"/>
        <color rgb="FFFF0000"/>
        <rFont val="Arial"/>
        <family val="2"/>
      </rPr>
      <t>/</t>
    </r>
    <r>
      <rPr>
        <b/>
        <sz val="12"/>
        <color rgb="FFFF0000"/>
        <rFont val="Arial"/>
        <family val="2"/>
      </rPr>
      <t>метрээр/</t>
    </r>
  </si>
  <si>
    <t>Аваар гэмтлийн үед алдсан усны хэмжээ м³/жил</t>
  </si>
  <si>
    <t>Аваар гэмтлийн үед алдагдсан усны хэмжээ м³ /жил</t>
  </si>
  <si>
    <t>3. Бичилт хийж, борлуулсан усыг тооцохдоо дулаанд өгсөн усны хэмжээг нэмж тооцно.</t>
  </si>
  <si>
    <t>9. Мэдэгдэхгүй байгаа ус гэдэг нь усан сангийн халилт, шүүрэлт, шугам сүлжээний физик алдагдал, хууль бус холболт, тоолуурын гэмтлээс алдсан ус юм.</t>
  </si>
  <si>
    <t>.... он</t>
  </si>
  <si>
    <r>
      <t>.... онд хэрэглэсэн усны хэмжээ м</t>
    </r>
    <r>
      <rPr>
        <vertAlign val="superscript"/>
        <sz val="12"/>
        <color theme="1"/>
        <rFont val="Arial"/>
        <family val="2"/>
        <charset val="204"/>
      </rPr>
      <t>3</t>
    </r>
  </si>
  <si>
    <r>
      <t>..... онд хэрэглэсэн усны хэмжээ м</t>
    </r>
    <r>
      <rPr>
        <vertAlign val="superscript"/>
        <sz val="12"/>
        <color theme="1"/>
        <rFont val="Arial"/>
        <family val="2"/>
        <charset val="204"/>
      </rPr>
      <t>3</t>
    </r>
  </si>
  <si>
    <t>.... оны төлөвлөгөөт их, урсгал засварын үед юүлэгдэх усны хэмжээ</t>
  </si>
  <si>
    <t>.... оны аваарын усны алдагдал</t>
  </si>
  <si>
    <t>Аваар гарсан он, сар, өдөр</t>
  </si>
  <si>
    <t>..... оны аваарын усны алдагдал</t>
  </si>
  <si>
    <t>Тайлбар:</t>
  </si>
  <si>
    <t>Усны алдагдлын судалгааг сүүлийн 3 жилийн байдлаар гаргана.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</si>
</sst>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%"/>
    <numFmt numFmtId="166" formatCode="0.000"/>
    <numFmt numFmtId="167" formatCode="0.0"/>
    <numFmt numFmtId="168" formatCode="_(* #,##0.0_);_(* \(#,##0.0\);_(* &quot;-&quot;??_);_(@_)"/>
  </numFmts>
  <fonts count="11" x14ac:knownFonts="1">
    <font>
      <sz val="12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12"/>
      <color theme="1"/>
      <name val="Arial"/>
      <family val="2"/>
      <charset val="204"/>
    </font>
    <font>
      <vertAlign val="superscript"/>
      <sz val="9"/>
      <name val="Arial"/>
      <family val="2"/>
      <charset val="204"/>
    </font>
    <font>
      <vertAlign val="superscript"/>
      <sz val="9"/>
      <name val="Arial Mon"/>
      <family val="2"/>
      <charset val="204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/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167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8" fontId="1" fillId="0" borderId="2" xfId="1" applyNumberFormat="1" applyFont="1" applyBorder="1" applyAlignment="1">
      <alignment horizontal="right" vertical="center" wrapText="1"/>
    </xf>
    <xf numFmtId="168" fontId="1" fillId="0" borderId="2" xfId="1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0</xdr:rowOff>
    </xdr:from>
    <xdr:ext cx="1685925" cy="585788"/>
    <xdr:sp macro="" textlink="">
      <xdr:nvSpPr>
        <xdr:cNvPr id="3" name="TextBox 2"/>
        <xdr:cNvSpPr txBox="1"/>
      </xdr:nvSpPr>
      <xdr:spPr>
        <a:xfrm>
          <a:off x="352425" y="2324100"/>
          <a:ext cx="1685925" cy="58578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33</xdr:row>
      <xdr:rowOff>80962</xdr:rowOff>
    </xdr:from>
    <xdr:ext cx="1943100" cy="4619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71450" y="2405062"/>
              <a:ext cx="1943100" cy="4619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3.14∗</m:t>
                        </m:r>
                        <m:sSup>
                          <m:sSup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p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4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71450" y="2405062"/>
              <a:ext cx="1943100" cy="4619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200" i="0">
                  <a:latin typeface="Cambria Math" panose="02040503050406030204" pitchFamily="18" charset="0"/>
                </a:rPr>
                <a:t>(</a:t>
              </a:r>
              <a:r>
                <a:rPr lang="en-US" sz="1200" b="0" i="0">
                  <a:latin typeface="Cambria Math" panose="02040503050406030204" pitchFamily="18" charset="0"/>
                </a:rPr>
                <a:t>3.14∗𝑑^2∗𝐿)/4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21</xdr:row>
      <xdr:rowOff>0</xdr:rowOff>
    </xdr:from>
    <xdr:ext cx="1685925" cy="585788"/>
    <xdr:sp macro="" textlink="">
      <xdr:nvSpPr>
        <xdr:cNvPr id="7" name="TextBox 6"/>
        <xdr:cNvSpPr txBox="1"/>
      </xdr:nvSpPr>
      <xdr:spPr>
        <a:xfrm>
          <a:off x="0" y="8191500"/>
          <a:ext cx="1685925" cy="58578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21</xdr:row>
      <xdr:rowOff>80962</xdr:rowOff>
    </xdr:from>
    <xdr:ext cx="1943100" cy="4619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0" y="8272462"/>
              <a:ext cx="1943100" cy="4619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3.14∗</m:t>
                        </m:r>
                        <m:sSup>
                          <m:sSup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p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4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0" y="8272462"/>
              <a:ext cx="1943100" cy="4619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200" i="0">
                  <a:latin typeface="Cambria Math" panose="02040503050406030204" pitchFamily="18" charset="0"/>
                </a:rPr>
                <a:t>(</a:t>
              </a:r>
              <a:r>
                <a:rPr lang="en-US" sz="1200" b="0" i="0">
                  <a:latin typeface="Cambria Math" panose="02040503050406030204" pitchFamily="18" charset="0"/>
                </a:rPr>
                <a:t>3.14∗𝑑^2∗𝐿)/4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0</xdr:col>
      <xdr:colOff>0</xdr:colOff>
      <xdr:row>9</xdr:row>
      <xdr:rowOff>0</xdr:rowOff>
    </xdr:from>
    <xdr:ext cx="1685925" cy="585788"/>
    <xdr:sp macro="" textlink="">
      <xdr:nvSpPr>
        <xdr:cNvPr id="9" name="TextBox 8"/>
        <xdr:cNvSpPr txBox="1"/>
      </xdr:nvSpPr>
      <xdr:spPr>
        <a:xfrm>
          <a:off x="0" y="5715000"/>
          <a:ext cx="1685925" cy="585788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lIns="0" tIns="0" rIns="0" bIns="0" rtlCol="0" anchor="ctr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9</xdr:row>
      <xdr:rowOff>80962</xdr:rowOff>
    </xdr:from>
    <xdr:ext cx="1943100" cy="4619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0" y="5795962"/>
              <a:ext cx="1943100" cy="4619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3.14∗</m:t>
                        </m:r>
                        <m:sSup>
                          <m:sSupPr>
                            <m:ctrlPr>
                              <a:rPr lang="en-US" sz="12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𝑑</m:t>
                            </m:r>
                          </m:e>
                          <m:sup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𝐿</m:t>
                        </m:r>
                      </m:num>
                      <m:den>
                        <m:r>
                          <a:rPr lang="en-US" sz="1200" b="0" i="1">
                            <a:latin typeface="Cambria Math" panose="02040503050406030204" pitchFamily="18" charset="0"/>
                          </a:rPr>
                          <m:t>4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0" y="5795962"/>
              <a:ext cx="1943100" cy="4619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200" i="0">
                  <a:latin typeface="Cambria Math" panose="02040503050406030204" pitchFamily="18" charset="0"/>
                </a:rPr>
                <a:t>(</a:t>
              </a:r>
              <a:r>
                <a:rPr lang="en-US" sz="1200" b="0" i="0">
                  <a:latin typeface="Cambria Math" panose="02040503050406030204" pitchFamily="18" charset="0"/>
                </a:rPr>
                <a:t>3.14∗𝑑^2∗𝐿)/4</a:t>
              </a:r>
              <a:endParaRPr lang="en-US" sz="12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28</xdr:row>
      <xdr:rowOff>90487</xdr:rowOff>
    </xdr:from>
    <xdr:ext cx="2676524" cy="5857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352425" y="2033587"/>
              <a:ext cx="2676524" cy="5857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type m:val="lin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mn-MN" sz="1100" b="0" i="1">
                            <a:latin typeface="Cambria Math" panose="02040503050406030204" pitchFamily="18" charset="0"/>
                          </a:rPr>
                          <m:t>1,5 м</m:t>
                        </m:r>
                      </m:num>
                      <m:den>
                        <m:r>
                          <a:rPr lang="mn-MN" sz="1100" b="0" i="1">
                            <a:latin typeface="Cambria Math" panose="02040503050406030204" pitchFamily="18" charset="0"/>
                          </a:rPr>
                          <m:t>сек∗</m:t>
                        </m:r>
                        <m:f>
                          <m:fPr>
                            <m:ctrlPr>
                              <a:rPr lang="mn-MN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mn-MN" sz="1100" b="0" i="1">
                                <a:latin typeface="Cambria Math" panose="02040503050406030204" pitchFamily="18" charset="0"/>
                              </a:rPr>
                              <m:t>3,14∗</m:t>
                            </m:r>
                            <m:sSup>
                              <m:sSupPr>
                                <m:ctrlPr>
                                  <a:rPr lang="mn-MN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2 </m:t>
                                </m:r>
                              </m:sup>
                            </m:s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∗3600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4</m:t>
                            </m:r>
                          </m:den>
                        </m:f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352425" y="2033587"/>
              <a:ext cx="2676524" cy="5857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〖</a:t>
              </a:r>
              <a:r>
                <a:rPr lang="mn-MN" sz="1100" b="0" i="0">
                  <a:latin typeface="Cambria Math" panose="02040503050406030204" pitchFamily="18" charset="0"/>
                </a:rPr>
                <a:t>1,5 м</a:t>
              </a:r>
              <a:r>
                <a:rPr lang="en-US" sz="1100" b="0" i="0">
                  <a:latin typeface="Cambria Math" panose="02040503050406030204" pitchFamily="18" charset="0"/>
                </a:rPr>
                <a:t>〗∕〖</a:t>
              </a:r>
              <a:r>
                <a:rPr lang="mn-MN" sz="1100" b="0" i="0">
                  <a:latin typeface="Cambria Math" panose="02040503050406030204" pitchFamily="18" charset="0"/>
                </a:rPr>
                <a:t>сек∗(3,14∗</a:t>
              </a:r>
              <a:r>
                <a:rPr lang="en-US" sz="1100" b="0" i="0">
                  <a:latin typeface="Cambria Math" panose="02040503050406030204" pitchFamily="18" charset="0"/>
                </a:rPr>
                <a:t>𝑑</a:t>
              </a:r>
              <a:r>
                <a:rPr lang="mn-MN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2 </a:t>
              </a:r>
              <a:r>
                <a:rPr lang="mn-MN" sz="1100" b="0" i="0">
                  <a:latin typeface="Cambria Math" panose="02040503050406030204" pitchFamily="18" charset="0"/>
                </a:rPr>
                <a:t>)</a:t>
              </a:r>
              <a:r>
                <a:rPr lang="en-US" sz="1100" b="0" i="0">
                  <a:latin typeface="Cambria Math" panose="02040503050406030204" pitchFamily="18" charset="0"/>
                </a:rPr>
                <a:t>∗3600</a:t>
              </a:r>
              <a:r>
                <a:rPr lang="mn-MN" sz="1100" b="0" i="0">
                  <a:latin typeface="Cambria Math" panose="02040503050406030204" pitchFamily="18" charset="0"/>
                </a:rPr>
                <a:t>)/</a:t>
              </a:r>
              <a:r>
                <a:rPr lang="en-US" sz="1100" b="0" i="0">
                  <a:latin typeface="Cambria Math" panose="02040503050406030204" pitchFamily="18" charset="0"/>
                </a:rPr>
                <a:t>4∗𝑡〗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8</xdr:row>
      <xdr:rowOff>90487</xdr:rowOff>
    </xdr:from>
    <xdr:ext cx="2676524" cy="5857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352425" y="7177087"/>
              <a:ext cx="2676524" cy="5857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type m:val="lin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mn-MN" sz="1100" b="0" i="1">
                            <a:latin typeface="Cambria Math" panose="02040503050406030204" pitchFamily="18" charset="0"/>
                          </a:rPr>
                          <m:t>1,5 м</m:t>
                        </m:r>
                      </m:num>
                      <m:den>
                        <m:r>
                          <a:rPr lang="mn-MN" sz="1100" b="0" i="1">
                            <a:latin typeface="Cambria Math" panose="02040503050406030204" pitchFamily="18" charset="0"/>
                          </a:rPr>
                          <m:t>сек∗</m:t>
                        </m:r>
                        <m:f>
                          <m:fPr>
                            <m:ctrlPr>
                              <a:rPr lang="mn-MN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mn-MN" sz="1100" b="0" i="1">
                                <a:latin typeface="Cambria Math" panose="02040503050406030204" pitchFamily="18" charset="0"/>
                              </a:rPr>
                              <m:t>3,14∗</m:t>
                            </m:r>
                            <m:sSup>
                              <m:sSupPr>
                                <m:ctrlPr>
                                  <a:rPr lang="mn-MN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2 </m:t>
                                </m:r>
                              </m:sup>
                            </m:s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∗3600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4</m:t>
                            </m:r>
                          </m:den>
                        </m:f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352425" y="7177087"/>
              <a:ext cx="2676524" cy="5857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〖</a:t>
              </a:r>
              <a:r>
                <a:rPr lang="mn-MN" sz="1100" b="0" i="0">
                  <a:latin typeface="Cambria Math" panose="02040503050406030204" pitchFamily="18" charset="0"/>
                </a:rPr>
                <a:t>1,5 м</a:t>
              </a:r>
              <a:r>
                <a:rPr lang="en-US" sz="1100" b="0" i="0">
                  <a:latin typeface="Cambria Math" panose="02040503050406030204" pitchFamily="18" charset="0"/>
                </a:rPr>
                <a:t>〗∕〖</a:t>
              </a:r>
              <a:r>
                <a:rPr lang="mn-MN" sz="1100" b="0" i="0">
                  <a:latin typeface="Cambria Math" panose="02040503050406030204" pitchFamily="18" charset="0"/>
                </a:rPr>
                <a:t>сек∗(3,14∗</a:t>
              </a:r>
              <a:r>
                <a:rPr lang="en-US" sz="1100" b="0" i="0">
                  <a:latin typeface="Cambria Math" panose="02040503050406030204" pitchFamily="18" charset="0"/>
                </a:rPr>
                <a:t>𝑑</a:t>
              </a:r>
              <a:r>
                <a:rPr lang="mn-MN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2 </a:t>
              </a:r>
              <a:r>
                <a:rPr lang="mn-MN" sz="1100" b="0" i="0">
                  <a:latin typeface="Cambria Math" panose="02040503050406030204" pitchFamily="18" charset="0"/>
                </a:rPr>
                <a:t>)</a:t>
              </a:r>
              <a:r>
                <a:rPr lang="en-US" sz="1100" b="0" i="0">
                  <a:latin typeface="Cambria Math" panose="02040503050406030204" pitchFamily="18" charset="0"/>
                </a:rPr>
                <a:t>∗3600</a:t>
              </a:r>
              <a:r>
                <a:rPr lang="mn-MN" sz="1100" b="0" i="0">
                  <a:latin typeface="Cambria Math" panose="02040503050406030204" pitchFamily="18" charset="0"/>
                </a:rPr>
                <a:t>)/</a:t>
              </a:r>
              <a:r>
                <a:rPr lang="en-US" sz="1100" b="0" i="0">
                  <a:latin typeface="Cambria Math" panose="02040503050406030204" pitchFamily="18" charset="0"/>
                </a:rPr>
                <a:t>4∗𝑡〗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18</xdr:row>
      <xdr:rowOff>90487</xdr:rowOff>
    </xdr:from>
    <xdr:ext cx="2676524" cy="5857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352425" y="2033587"/>
              <a:ext cx="2676524" cy="5857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f>
                      <m:fPr>
                        <m:type m:val="lin"/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mn-MN" sz="1100" b="0" i="1">
                            <a:latin typeface="Cambria Math" panose="02040503050406030204" pitchFamily="18" charset="0"/>
                          </a:rPr>
                          <m:t>1,5 м</m:t>
                        </m:r>
                      </m:num>
                      <m:den>
                        <m:r>
                          <a:rPr lang="mn-MN" sz="1100" b="0" i="1">
                            <a:latin typeface="Cambria Math" panose="02040503050406030204" pitchFamily="18" charset="0"/>
                          </a:rPr>
                          <m:t>сек∗</m:t>
                        </m:r>
                        <m:f>
                          <m:fPr>
                            <m:ctrlPr>
                              <a:rPr lang="mn-MN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mn-MN" sz="1100" b="0" i="1">
                                <a:latin typeface="Cambria Math" panose="02040503050406030204" pitchFamily="18" charset="0"/>
                              </a:rPr>
                              <m:t>3,14∗</m:t>
                            </m:r>
                            <m:sSup>
                              <m:sSupPr>
                                <m:ctrlPr>
                                  <a:rPr lang="mn-MN" sz="1100" b="0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n-US" sz="1100" b="0" i="1">
                                    <a:latin typeface="Cambria Math" panose="02040503050406030204" pitchFamily="18" charset="0"/>
                                  </a:rPr>
                                  <m:t>2 </m:t>
                                </m:r>
                              </m:sup>
                            </m:sSup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∗3600</m:t>
                            </m:r>
                          </m:num>
                          <m:den>
                            <m:r>
                              <a:rPr lang="en-US" sz="1100" b="0" i="1">
                                <a:latin typeface="Cambria Math" panose="02040503050406030204" pitchFamily="18" charset="0"/>
                              </a:rPr>
                              <m:t>4</m:t>
                            </m:r>
                          </m:den>
                        </m:f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en-US" sz="1100" b="0" i="1">
                            <a:latin typeface="Cambria Math" panose="02040503050406030204" pitchFamily="18" charset="0"/>
                          </a:rPr>
                          <m:t>𝑡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352425" y="2033587"/>
              <a:ext cx="2676524" cy="5857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1100" i="0">
                  <a:latin typeface="Cambria Math" panose="02040503050406030204" pitchFamily="18" charset="0"/>
                </a:rPr>
                <a:t>〖</a:t>
              </a:r>
              <a:r>
                <a:rPr lang="mn-MN" sz="1100" b="0" i="0">
                  <a:latin typeface="Cambria Math" panose="02040503050406030204" pitchFamily="18" charset="0"/>
                </a:rPr>
                <a:t>1,5 м</a:t>
              </a:r>
              <a:r>
                <a:rPr lang="en-US" sz="1100" b="0" i="0">
                  <a:latin typeface="Cambria Math" panose="02040503050406030204" pitchFamily="18" charset="0"/>
                </a:rPr>
                <a:t>〗∕〖</a:t>
              </a:r>
              <a:r>
                <a:rPr lang="mn-MN" sz="1100" b="0" i="0">
                  <a:latin typeface="Cambria Math" panose="02040503050406030204" pitchFamily="18" charset="0"/>
                </a:rPr>
                <a:t>сек∗(3,14∗</a:t>
              </a:r>
              <a:r>
                <a:rPr lang="en-US" sz="1100" b="0" i="0">
                  <a:latin typeface="Cambria Math" panose="02040503050406030204" pitchFamily="18" charset="0"/>
                </a:rPr>
                <a:t>𝑑</a:t>
              </a:r>
              <a:r>
                <a:rPr lang="mn-MN" sz="1100" b="0" i="0">
                  <a:latin typeface="Cambria Math" panose="02040503050406030204" pitchFamily="18" charset="0"/>
                </a:rPr>
                <a:t>^(</a:t>
              </a:r>
              <a:r>
                <a:rPr lang="en-US" sz="1100" b="0" i="0">
                  <a:latin typeface="Cambria Math" panose="02040503050406030204" pitchFamily="18" charset="0"/>
                </a:rPr>
                <a:t>2 </a:t>
              </a:r>
              <a:r>
                <a:rPr lang="mn-MN" sz="1100" b="0" i="0">
                  <a:latin typeface="Cambria Math" panose="02040503050406030204" pitchFamily="18" charset="0"/>
                </a:rPr>
                <a:t>)</a:t>
              </a:r>
              <a:r>
                <a:rPr lang="en-US" sz="1100" b="0" i="0">
                  <a:latin typeface="Cambria Math" panose="02040503050406030204" pitchFamily="18" charset="0"/>
                </a:rPr>
                <a:t>∗3600</a:t>
              </a:r>
              <a:r>
                <a:rPr lang="mn-MN" sz="1100" b="0" i="0">
                  <a:latin typeface="Cambria Math" panose="02040503050406030204" pitchFamily="18" charset="0"/>
                </a:rPr>
                <a:t>)/</a:t>
              </a:r>
              <a:r>
                <a:rPr lang="en-US" sz="1100" b="0" i="0">
                  <a:latin typeface="Cambria Math" panose="02040503050406030204" pitchFamily="18" charset="0"/>
                </a:rPr>
                <a:t>4∗𝑡〗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workbookViewId="0">
      <selection activeCell="G23" sqref="G23"/>
    </sheetView>
  </sheetViews>
  <sheetFormatPr defaultRowHeight="12.75" x14ac:dyDescent="0.2"/>
  <cols>
    <col min="1" max="1" width="3" style="1" customWidth="1"/>
    <col min="2" max="2" width="8.109375" style="1" customWidth="1"/>
    <col min="3" max="3" width="8.6640625" style="1" customWidth="1"/>
    <col min="4" max="4" width="8" style="1" customWidth="1"/>
    <col min="5" max="5" width="9" style="1" customWidth="1"/>
    <col min="6" max="7" width="7.88671875" style="1" customWidth="1"/>
    <col min="8" max="9" width="10.5546875" style="1" customWidth="1"/>
    <col min="10" max="10" width="9" style="1" customWidth="1"/>
    <col min="11" max="11" width="8.109375" style="1" customWidth="1"/>
    <col min="12" max="12" width="6.44140625" style="1" customWidth="1"/>
    <col min="13" max="13" width="8.88671875" style="1" customWidth="1"/>
    <col min="14" max="15" width="9.77734375" style="1" customWidth="1"/>
    <col min="16" max="16" width="11.21875" style="1" customWidth="1"/>
    <col min="17" max="16384" width="8.88671875" style="1"/>
  </cols>
  <sheetData>
    <row r="1" spans="1:16" ht="22.5" customHeight="1" x14ac:dyDescent="0.2">
      <c r="A1" s="72" t="s">
        <v>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6" ht="30.75" customHeight="1" x14ac:dyDescent="0.2">
      <c r="A2" s="66" t="s">
        <v>0</v>
      </c>
      <c r="B2" s="68" t="s">
        <v>1</v>
      </c>
      <c r="C2" s="66" t="s">
        <v>13</v>
      </c>
      <c r="D2" s="66"/>
      <c r="E2" s="66"/>
      <c r="F2" s="66"/>
      <c r="G2" s="66"/>
      <c r="H2" s="66"/>
      <c r="I2" s="66"/>
      <c r="J2" s="66"/>
      <c r="K2" s="66" t="s">
        <v>12</v>
      </c>
      <c r="L2" s="66"/>
      <c r="M2" s="66"/>
      <c r="N2" s="66"/>
      <c r="O2" s="66"/>
      <c r="P2" s="66"/>
    </row>
    <row r="3" spans="1:16" ht="33.75" customHeight="1" x14ac:dyDescent="0.2">
      <c r="A3" s="66"/>
      <c r="B3" s="68"/>
      <c r="C3" s="68" t="s">
        <v>25</v>
      </c>
      <c r="D3" s="68" t="s">
        <v>4</v>
      </c>
      <c r="E3" s="68"/>
      <c r="F3" s="68"/>
      <c r="G3" s="69" t="s">
        <v>10</v>
      </c>
      <c r="H3" s="69"/>
      <c r="I3" s="69"/>
      <c r="J3" s="69"/>
      <c r="K3" s="68" t="s">
        <v>5</v>
      </c>
      <c r="L3" s="68" t="s">
        <v>3</v>
      </c>
      <c r="M3" s="68" t="s">
        <v>24</v>
      </c>
      <c r="N3" s="68" t="s">
        <v>43</v>
      </c>
      <c r="O3" s="70" t="s">
        <v>57</v>
      </c>
      <c r="P3" s="65" t="s">
        <v>39</v>
      </c>
    </row>
    <row r="4" spans="1:16" ht="63" customHeight="1" x14ac:dyDescent="0.2">
      <c r="A4" s="66"/>
      <c r="B4" s="68"/>
      <c r="C4" s="68"/>
      <c r="D4" s="17" t="s">
        <v>9</v>
      </c>
      <c r="E4" s="17" t="s">
        <v>11</v>
      </c>
      <c r="F4" s="31" t="s">
        <v>27</v>
      </c>
      <c r="G4" s="32" t="s">
        <v>26</v>
      </c>
      <c r="H4" s="7" t="s">
        <v>14</v>
      </c>
      <c r="I4" s="40" t="s">
        <v>56</v>
      </c>
      <c r="J4" s="7" t="s">
        <v>15</v>
      </c>
      <c r="K4" s="68"/>
      <c r="L4" s="68"/>
      <c r="M4" s="68"/>
      <c r="N4" s="68"/>
      <c r="O4" s="71"/>
      <c r="P4" s="65"/>
    </row>
    <row r="5" spans="1:16" ht="15" customHeight="1" x14ac:dyDescent="0.2">
      <c r="A5" s="28"/>
      <c r="B5" s="17">
        <v>1</v>
      </c>
      <c r="C5" s="17">
        <v>2</v>
      </c>
      <c r="D5" s="17">
        <v>3</v>
      </c>
      <c r="E5" s="17">
        <v>4</v>
      </c>
      <c r="F5" s="31">
        <v>5</v>
      </c>
      <c r="G5" s="31">
        <v>6</v>
      </c>
      <c r="H5" s="8" t="s">
        <v>37</v>
      </c>
      <c r="I5" s="35">
        <v>8</v>
      </c>
      <c r="J5" s="8" t="s">
        <v>42</v>
      </c>
      <c r="K5" s="17">
        <v>10</v>
      </c>
      <c r="L5" s="17">
        <v>11</v>
      </c>
      <c r="M5" s="17">
        <v>12</v>
      </c>
      <c r="N5" s="17">
        <v>13</v>
      </c>
      <c r="O5" s="44">
        <v>14</v>
      </c>
      <c r="P5" s="44">
        <v>15</v>
      </c>
    </row>
    <row r="6" spans="1:16" ht="15" customHeight="1" x14ac:dyDescent="0.2">
      <c r="A6" s="48">
        <v>1</v>
      </c>
      <c r="B6" s="49" t="s">
        <v>60</v>
      </c>
      <c r="C6" s="49"/>
      <c r="D6" s="49"/>
      <c r="E6" s="49"/>
      <c r="F6" s="34">
        <f t="shared" ref="F6:F7" si="0">D6+E6</f>
        <v>0</v>
      </c>
      <c r="G6" s="34">
        <f t="shared" ref="G6:G7" si="1">C6-F6</f>
        <v>0</v>
      </c>
      <c r="H6" s="36">
        <f t="shared" ref="H6:H7" si="2">P6</f>
        <v>0</v>
      </c>
      <c r="I6" s="49">
        <v>0</v>
      </c>
      <c r="J6" s="37">
        <f t="shared" ref="J6:J7" si="3">G6-H6-I6</f>
        <v>0</v>
      </c>
      <c r="K6" s="39">
        <f>'дотоод ус'!D4</f>
        <v>0</v>
      </c>
      <c r="L6" s="2">
        <v>0</v>
      </c>
      <c r="M6" s="33">
        <v>0</v>
      </c>
      <c r="N6" s="2">
        <f>'Зас, үйлчилгээ'!G30</f>
        <v>0</v>
      </c>
      <c r="O6" s="2"/>
      <c r="P6" s="36">
        <f t="shared" ref="P6:P7" si="4">K6+L6+M6+N6</f>
        <v>0</v>
      </c>
    </row>
    <row r="7" spans="1:16" ht="15" customHeight="1" x14ac:dyDescent="0.2">
      <c r="A7" s="48">
        <v>2</v>
      </c>
      <c r="B7" s="63" t="s">
        <v>60</v>
      </c>
      <c r="C7" s="49"/>
      <c r="D7" s="49"/>
      <c r="E7" s="49"/>
      <c r="F7" s="34">
        <f t="shared" si="0"/>
        <v>0</v>
      </c>
      <c r="G7" s="34">
        <f t="shared" si="1"/>
        <v>0</v>
      </c>
      <c r="H7" s="36">
        <f t="shared" si="2"/>
        <v>0</v>
      </c>
      <c r="I7" s="49">
        <v>0</v>
      </c>
      <c r="J7" s="37">
        <f t="shared" si="3"/>
        <v>0</v>
      </c>
      <c r="K7" s="39">
        <f>'дотоод ус'!D5</f>
        <v>0</v>
      </c>
      <c r="L7" s="2">
        <v>0</v>
      </c>
      <c r="M7" s="33">
        <v>0</v>
      </c>
      <c r="N7" s="2">
        <f>'Зас, үйлчилгээ'!G31</f>
        <v>0</v>
      </c>
      <c r="O7" s="2"/>
      <c r="P7" s="36">
        <f t="shared" si="4"/>
        <v>0</v>
      </c>
    </row>
    <row r="8" spans="1:16" x14ac:dyDescent="0.2">
      <c r="A8" s="2">
        <v>3</v>
      </c>
      <c r="B8" s="63" t="s">
        <v>60</v>
      </c>
      <c r="C8" s="2"/>
      <c r="D8" s="39"/>
      <c r="E8" s="2"/>
      <c r="F8" s="34">
        <f>D8+E8</f>
        <v>0</v>
      </c>
      <c r="G8" s="34">
        <f>C8-F8</f>
        <v>0</v>
      </c>
      <c r="H8" s="36">
        <f>P8</f>
        <v>0</v>
      </c>
      <c r="I8" s="17">
        <v>0</v>
      </c>
      <c r="J8" s="37">
        <f>G8-H8-I8</f>
        <v>0</v>
      </c>
      <c r="K8" s="39">
        <f>'дотоод ус'!D6</f>
        <v>0</v>
      </c>
      <c r="L8" s="2">
        <v>0</v>
      </c>
      <c r="M8" s="33">
        <v>0</v>
      </c>
      <c r="N8" s="2">
        <f>'Зас, үйлчилгээ'!G32</f>
        <v>0</v>
      </c>
      <c r="O8" s="2"/>
      <c r="P8" s="36">
        <f>K8+L8+M8+N8</f>
        <v>0</v>
      </c>
    </row>
    <row r="9" spans="1:16" x14ac:dyDescent="0.2">
      <c r="A9" s="54"/>
      <c r="B9" s="58"/>
      <c r="C9" s="54"/>
      <c r="D9" s="55"/>
      <c r="E9" s="54"/>
      <c r="F9" s="56"/>
      <c r="G9" s="56"/>
      <c r="H9" s="57"/>
      <c r="I9" s="58"/>
      <c r="J9" s="59"/>
      <c r="K9" s="55"/>
      <c r="L9" s="54"/>
      <c r="M9" s="60"/>
      <c r="N9" s="54"/>
      <c r="O9" s="54"/>
      <c r="P9" s="57"/>
    </row>
    <row r="10" spans="1:16" x14ac:dyDescent="0.2">
      <c r="A10" s="54"/>
      <c r="B10" s="58" t="s">
        <v>67</v>
      </c>
      <c r="C10" s="54"/>
      <c r="D10" s="55"/>
      <c r="E10" s="54"/>
      <c r="F10" s="56"/>
      <c r="G10" s="56"/>
      <c r="H10" s="57"/>
      <c r="I10" s="58"/>
      <c r="J10" s="59"/>
      <c r="K10" s="55"/>
      <c r="L10" s="54"/>
      <c r="M10" s="60"/>
      <c r="N10" s="54"/>
      <c r="O10" s="54"/>
      <c r="P10" s="57"/>
    </row>
    <row r="11" spans="1:16" ht="16.5" customHeight="1" x14ac:dyDescent="0.2">
      <c r="A11" s="54"/>
      <c r="B11" s="81" t="s">
        <v>68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54"/>
      <c r="P11" s="57"/>
    </row>
    <row r="12" spans="1:16" ht="15" customHeight="1" x14ac:dyDescent="0.2">
      <c r="A12" s="54"/>
      <c r="B12" s="61" t="s">
        <v>58</v>
      </c>
      <c r="C12" s="54"/>
      <c r="D12" s="55"/>
      <c r="E12" s="54"/>
      <c r="F12" s="56"/>
      <c r="G12" s="56"/>
      <c r="H12" s="57"/>
      <c r="I12" s="58"/>
      <c r="J12" s="59"/>
      <c r="K12" s="55"/>
      <c r="L12" s="54"/>
      <c r="M12" s="60"/>
      <c r="N12" s="54"/>
      <c r="O12" s="54"/>
      <c r="P12" s="57"/>
    </row>
    <row r="13" spans="1:16" x14ac:dyDescent="0.2">
      <c r="B13" s="64" t="s">
        <v>59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42"/>
    </row>
    <row r="14" spans="1:16" ht="27.75" customHeight="1" x14ac:dyDescent="0.2">
      <c r="B14" s="67" t="s">
        <v>49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43"/>
    </row>
    <row r="15" spans="1:16" ht="27.75" customHeight="1" x14ac:dyDescent="0.2">
      <c r="B15" s="67" t="s">
        <v>50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43"/>
    </row>
    <row r="16" spans="1:16" x14ac:dyDescent="0.2">
      <c r="J16" s="11"/>
    </row>
    <row r="17" spans="2:10" x14ac:dyDescent="0.2">
      <c r="B17" s="64" t="s">
        <v>31</v>
      </c>
      <c r="C17" s="64"/>
      <c r="D17" s="64"/>
      <c r="J17" s="12"/>
    </row>
    <row r="18" spans="2:10" x14ac:dyDescent="0.2">
      <c r="B18" s="16" t="s">
        <v>34</v>
      </c>
      <c r="C18" s="16"/>
      <c r="D18" s="16"/>
      <c r="F18" s="18"/>
      <c r="G18" s="18"/>
      <c r="J18" s="12"/>
    </row>
    <row r="19" spans="2:10" x14ac:dyDescent="0.2">
      <c r="B19" s="13"/>
      <c r="C19" s="13"/>
      <c r="D19" s="13"/>
      <c r="J19" s="12"/>
    </row>
    <row r="20" spans="2:10" x14ac:dyDescent="0.2">
      <c r="B20" s="64" t="s">
        <v>32</v>
      </c>
      <c r="C20" s="64"/>
      <c r="D20" s="64"/>
      <c r="J20" s="12"/>
    </row>
    <row r="21" spans="2:10" x14ac:dyDescent="0.2">
      <c r="B21" s="64" t="s">
        <v>33</v>
      </c>
      <c r="C21" s="64"/>
      <c r="D21" s="64"/>
      <c r="F21" s="18"/>
      <c r="G21" s="18"/>
      <c r="J21" s="12"/>
    </row>
    <row r="22" spans="2:10" x14ac:dyDescent="0.2">
      <c r="J22" s="12"/>
    </row>
    <row r="23" spans="2:10" x14ac:dyDescent="0.2">
      <c r="J23" s="12"/>
    </row>
    <row r="24" spans="2:10" x14ac:dyDescent="0.2">
      <c r="J24" s="12"/>
    </row>
    <row r="25" spans="2:10" x14ac:dyDescent="0.2">
      <c r="J25" s="12"/>
    </row>
    <row r="26" spans="2:10" x14ac:dyDescent="0.2">
      <c r="J26" s="12"/>
    </row>
  </sheetData>
  <mergeCells count="21">
    <mergeCell ref="B11:N11"/>
    <mergeCell ref="A1:P1"/>
    <mergeCell ref="A2:A4"/>
    <mergeCell ref="M3:M4"/>
    <mergeCell ref="B2:B4"/>
    <mergeCell ref="C3:C4"/>
    <mergeCell ref="D3:F3"/>
    <mergeCell ref="C2:J2"/>
    <mergeCell ref="B17:D17"/>
    <mergeCell ref="B20:D20"/>
    <mergeCell ref="P3:P4"/>
    <mergeCell ref="K2:P2"/>
    <mergeCell ref="B21:D21"/>
    <mergeCell ref="B13:N13"/>
    <mergeCell ref="B15:N15"/>
    <mergeCell ref="B14:N14"/>
    <mergeCell ref="K3:K4"/>
    <mergeCell ref="L3:L4"/>
    <mergeCell ref="N3:N4"/>
    <mergeCell ref="G3:J3"/>
    <mergeCell ref="O3:O4"/>
  </mergeCells>
  <pageMargins left="0.25" right="0.25" top="0.75" bottom="0.75" header="0.3" footer="0.3"/>
  <pageSetup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A7" sqref="A7"/>
    </sheetView>
  </sheetViews>
  <sheetFormatPr defaultRowHeight="15" x14ac:dyDescent="0.2"/>
  <cols>
    <col min="1" max="1" width="28.44140625" style="5" customWidth="1"/>
    <col min="2" max="3" width="13.88671875" style="51" customWidth="1"/>
    <col min="4" max="4" width="13.77734375" style="5" customWidth="1"/>
    <col min="5" max="16384" width="8.88671875" style="5"/>
  </cols>
  <sheetData>
    <row r="1" spans="1:4" x14ac:dyDescent="0.2">
      <c r="A1" s="73" t="s">
        <v>38</v>
      </c>
      <c r="B1" s="73"/>
      <c r="C1" s="73"/>
      <c r="D1" s="73"/>
    </row>
    <row r="2" spans="1:4" ht="48" x14ac:dyDescent="0.2">
      <c r="A2" s="6" t="s">
        <v>23</v>
      </c>
      <c r="B2" s="50" t="s">
        <v>61</v>
      </c>
      <c r="C2" s="50" t="s">
        <v>61</v>
      </c>
      <c r="D2" s="6" t="s">
        <v>62</v>
      </c>
    </row>
    <row r="3" spans="1:4" ht="75" x14ac:dyDescent="0.2">
      <c r="A3" s="10" t="s">
        <v>45</v>
      </c>
      <c r="B3" s="50"/>
      <c r="C3" s="50"/>
      <c r="D3" s="6"/>
    </row>
    <row r="4" spans="1:4" ht="30" x14ac:dyDescent="0.2">
      <c r="A4" s="10" t="s">
        <v>28</v>
      </c>
      <c r="B4" s="23"/>
      <c r="C4" s="23"/>
      <c r="D4" s="23"/>
    </row>
    <row r="5" spans="1:4" s="46" customFormat="1" ht="30" x14ac:dyDescent="0.2">
      <c r="A5" s="45" t="s">
        <v>51</v>
      </c>
      <c r="B5" s="23"/>
      <c r="C5" s="23"/>
      <c r="D5" s="23"/>
    </row>
    <row r="6" spans="1:4" x14ac:dyDescent="0.2">
      <c r="A6" s="6" t="s">
        <v>8</v>
      </c>
      <c r="B6" s="38">
        <f t="shared" ref="B6:C6" si="0">SUM(B3:B5)</f>
        <v>0</v>
      </c>
      <c r="C6" s="38">
        <f t="shared" si="0"/>
        <v>0</v>
      </c>
      <c r="D6" s="38">
        <f>SUM(D3:D5)</f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B15" sqref="B15"/>
    </sheetView>
  </sheetViews>
  <sheetFormatPr defaultRowHeight="15" x14ac:dyDescent="0.2"/>
  <cols>
    <col min="1" max="1" width="5.6640625" style="3" customWidth="1"/>
    <col min="2" max="2" width="13.33203125" style="3" customWidth="1"/>
    <col min="3" max="3" width="11.6640625" style="3" customWidth="1"/>
    <col min="4" max="4" width="8.77734375" style="46" bestFit="1" customWidth="1"/>
    <col min="5" max="5" width="11.77734375" style="3" customWidth="1"/>
    <col min="6" max="6" width="11.44140625" style="3" customWidth="1"/>
    <col min="7" max="7" width="13.21875" style="3" customWidth="1"/>
    <col min="8" max="16384" width="8.88671875" style="3"/>
  </cols>
  <sheetData>
    <row r="1" spans="1:7" s="51" customFormat="1" x14ac:dyDescent="0.2">
      <c r="A1" s="74" t="s">
        <v>63</v>
      </c>
      <c r="B1" s="74"/>
      <c r="C1" s="74"/>
      <c r="D1" s="74"/>
      <c r="E1" s="74"/>
      <c r="F1" s="74"/>
      <c r="G1" s="74"/>
    </row>
    <row r="2" spans="1:7" s="51" customFormat="1" x14ac:dyDescent="0.2"/>
    <row r="3" spans="1:7" s="51" customFormat="1" ht="60" x14ac:dyDescent="0.2">
      <c r="A3" s="50" t="s">
        <v>0</v>
      </c>
      <c r="B3" s="50" t="s">
        <v>48</v>
      </c>
      <c r="C3" s="50" t="s">
        <v>7</v>
      </c>
      <c r="D3" s="50" t="s">
        <v>46</v>
      </c>
      <c r="E3" s="50" t="s">
        <v>47</v>
      </c>
      <c r="F3" s="50" t="s">
        <v>44</v>
      </c>
      <c r="G3" s="50" t="s">
        <v>6</v>
      </c>
    </row>
    <row r="4" spans="1:7" s="51" customFormat="1" x14ac:dyDescent="0.2">
      <c r="A4" s="50">
        <v>1</v>
      </c>
      <c r="B4" s="50"/>
      <c r="C4" s="50"/>
      <c r="D4" s="50"/>
      <c r="E4" s="50"/>
      <c r="F4" s="50"/>
      <c r="G4" s="50">
        <f>3.14*F4*F4*E4/4</f>
        <v>0</v>
      </c>
    </row>
    <row r="5" spans="1:7" s="51" customFormat="1" x14ac:dyDescent="0.2">
      <c r="A5" s="50">
        <f>1+A4</f>
        <v>2</v>
      </c>
      <c r="B5" s="50"/>
      <c r="C5" s="50"/>
      <c r="D5" s="50"/>
      <c r="E5" s="50"/>
      <c r="F5" s="50"/>
      <c r="G5" s="50">
        <f t="shared" ref="G5:G7" si="0">3.14*F5*F5*E5/4</f>
        <v>0</v>
      </c>
    </row>
    <row r="6" spans="1:7" s="51" customFormat="1" x14ac:dyDescent="0.2">
      <c r="A6" s="50">
        <f t="shared" ref="A6:A7" si="1">1+A5</f>
        <v>3</v>
      </c>
      <c r="B6" s="50"/>
      <c r="C6" s="50"/>
      <c r="D6" s="50"/>
      <c r="E6" s="50"/>
      <c r="F6" s="50"/>
      <c r="G6" s="50">
        <f t="shared" si="0"/>
        <v>0</v>
      </c>
    </row>
    <row r="7" spans="1:7" s="51" customFormat="1" x14ac:dyDescent="0.2">
      <c r="A7" s="50">
        <f t="shared" si="1"/>
        <v>4</v>
      </c>
      <c r="B7" s="50"/>
      <c r="C7" s="50"/>
      <c r="D7" s="50"/>
      <c r="E7" s="50"/>
      <c r="F7" s="50"/>
      <c r="G7" s="50">
        <f t="shared" si="0"/>
        <v>0</v>
      </c>
    </row>
    <row r="8" spans="1:7" s="51" customFormat="1" x14ac:dyDescent="0.2">
      <c r="A8" s="75" t="s">
        <v>8</v>
      </c>
      <c r="B8" s="76"/>
      <c r="C8" s="77"/>
      <c r="D8" s="52"/>
      <c r="E8" s="50"/>
      <c r="F8" s="50"/>
      <c r="G8" s="50">
        <f>SUM(G4:G7)</f>
        <v>0</v>
      </c>
    </row>
    <row r="9" spans="1:7" s="51" customFormat="1" x14ac:dyDescent="0.2"/>
    <row r="10" spans="1:7" s="51" customFormat="1" ht="42.75" customHeight="1" x14ac:dyDescent="0.2"/>
    <row r="11" spans="1:7" s="51" customFormat="1" x14ac:dyDescent="0.2"/>
    <row r="12" spans="1:7" s="51" customFormat="1" x14ac:dyDescent="0.2"/>
    <row r="13" spans="1:7" s="51" customFormat="1" ht="15" customHeight="1" x14ac:dyDescent="0.2">
      <c r="A13" s="74" t="s">
        <v>63</v>
      </c>
      <c r="B13" s="74"/>
      <c r="C13" s="74"/>
      <c r="D13" s="74"/>
      <c r="E13" s="74"/>
      <c r="F13" s="74"/>
      <c r="G13" s="74"/>
    </row>
    <row r="14" spans="1:7" s="51" customFormat="1" x14ac:dyDescent="0.2"/>
    <row r="15" spans="1:7" s="51" customFormat="1" ht="60" x14ac:dyDescent="0.2">
      <c r="A15" s="50" t="s">
        <v>0</v>
      </c>
      <c r="B15" s="50" t="s">
        <v>48</v>
      </c>
      <c r="C15" s="50" t="s">
        <v>7</v>
      </c>
      <c r="D15" s="50" t="s">
        <v>46</v>
      </c>
      <c r="E15" s="50" t="s">
        <v>47</v>
      </c>
      <c r="F15" s="50" t="s">
        <v>44</v>
      </c>
      <c r="G15" s="50" t="s">
        <v>6</v>
      </c>
    </row>
    <row r="16" spans="1:7" s="51" customFormat="1" x14ac:dyDescent="0.2">
      <c r="A16" s="50">
        <v>1</v>
      </c>
      <c r="B16" s="50"/>
      <c r="C16" s="50"/>
      <c r="D16" s="50"/>
      <c r="E16" s="50"/>
      <c r="F16" s="50"/>
      <c r="G16" s="50">
        <f>3.14*F16*F16*E16/4</f>
        <v>0</v>
      </c>
    </row>
    <row r="17" spans="1:7" s="51" customFormat="1" x14ac:dyDescent="0.2">
      <c r="A17" s="50">
        <f>1+A16</f>
        <v>2</v>
      </c>
      <c r="B17" s="50"/>
      <c r="C17" s="50"/>
      <c r="D17" s="50"/>
      <c r="E17" s="50"/>
      <c r="F17" s="50"/>
      <c r="G17" s="50">
        <f t="shared" ref="G17:G19" si="2">3.14*F17*F17*E17/4</f>
        <v>0</v>
      </c>
    </row>
    <row r="18" spans="1:7" s="51" customFormat="1" x14ac:dyDescent="0.2">
      <c r="A18" s="50">
        <f t="shared" ref="A18:A19" si="3">1+A17</f>
        <v>3</v>
      </c>
      <c r="B18" s="50"/>
      <c r="C18" s="50"/>
      <c r="D18" s="50"/>
      <c r="E18" s="50"/>
      <c r="F18" s="50"/>
      <c r="G18" s="50">
        <f t="shared" si="2"/>
        <v>0</v>
      </c>
    </row>
    <row r="19" spans="1:7" s="51" customFormat="1" x14ac:dyDescent="0.2">
      <c r="A19" s="50">
        <f t="shared" si="3"/>
        <v>4</v>
      </c>
      <c r="B19" s="50"/>
      <c r="C19" s="50"/>
      <c r="D19" s="50"/>
      <c r="E19" s="50"/>
      <c r="F19" s="50"/>
      <c r="G19" s="50">
        <f t="shared" si="2"/>
        <v>0</v>
      </c>
    </row>
    <row r="20" spans="1:7" s="51" customFormat="1" ht="15" customHeight="1" x14ac:dyDescent="0.2">
      <c r="A20" s="75" t="s">
        <v>8</v>
      </c>
      <c r="B20" s="76"/>
      <c r="C20" s="77"/>
      <c r="D20" s="52"/>
      <c r="E20" s="50"/>
      <c r="F20" s="50"/>
      <c r="G20" s="50">
        <f>SUM(G16:G19)</f>
        <v>0</v>
      </c>
    </row>
    <row r="21" spans="1:7" s="51" customFormat="1" x14ac:dyDescent="0.2"/>
    <row r="22" spans="1:7" s="51" customFormat="1" ht="42.75" customHeight="1" x14ac:dyDescent="0.2"/>
    <row r="23" spans="1:7" s="51" customFormat="1" x14ac:dyDescent="0.2"/>
    <row r="24" spans="1:7" s="51" customFormat="1" x14ac:dyDescent="0.2"/>
    <row r="25" spans="1:7" ht="15" customHeight="1" x14ac:dyDescent="0.2">
      <c r="A25" s="74" t="s">
        <v>63</v>
      </c>
      <c r="B25" s="74"/>
      <c r="C25" s="74"/>
      <c r="D25" s="74"/>
      <c r="E25" s="74"/>
      <c r="F25" s="74"/>
      <c r="G25" s="74"/>
    </row>
    <row r="26" spans="1:7" x14ac:dyDescent="0.2">
      <c r="A26" s="14"/>
      <c r="B26" s="14"/>
      <c r="C26" s="14"/>
      <c r="E26" s="14"/>
      <c r="F26" s="14"/>
      <c r="G26" s="14"/>
    </row>
    <row r="27" spans="1:7" ht="60" x14ac:dyDescent="0.2">
      <c r="A27" s="15" t="s">
        <v>0</v>
      </c>
      <c r="B27" s="15" t="s">
        <v>48</v>
      </c>
      <c r="C27" s="15" t="s">
        <v>7</v>
      </c>
      <c r="D27" s="45" t="s">
        <v>46</v>
      </c>
      <c r="E27" s="15" t="s">
        <v>47</v>
      </c>
      <c r="F27" s="41" t="s">
        <v>44</v>
      </c>
      <c r="G27" s="15" t="s">
        <v>6</v>
      </c>
    </row>
    <row r="28" spans="1:7" x14ac:dyDescent="0.2">
      <c r="A28" s="15">
        <v>1</v>
      </c>
      <c r="B28" s="15"/>
      <c r="C28" s="15"/>
      <c r="D28" s="45"/>
      <c r="E28" s="15"/>
      <c r="F28" s="15"/>
      <c r="G28" s="15">
        <f>3.14*F28*F28*E28/4</f>
        <v>0</v>
      </c>
    </row>
    <row r="29" spans="1:7" x14ac:dyDescent="0.2">
      <c r="A29" s="15">
        <f>1+A28</f>
        <v>2</v>
      </c>
      <c r="B29" s="15"/>
      <c r="C29" s="15"/>
      <c r="D29" s="45"/>
      <c r="E29" s="15"/>
      <c r="F29" s="15"/>
      <c r="G29" s="15">
        <f t="shared" ref="G29:G31" si="4">3.14*F29*F29*E29/4</f>
        <v>0</v>
      </c>
    </row>
    <row r="30" spans="1:7" x14ac:dyDescent="0.2">
      <c r="A30" s="15">
        <f t="shared" ref="A30:A31" si="5">1+A29</f>
        <v>3</v>
      </c>
      <c r="B30" s="15"/>
      <c r="C30" s="15"/>
      <c r="D30" s="45"/>
      <c r="E30" s="15"/>
      <c r="F30" s="15"/>
      <c r="G30" s="15">
        <f t="shared" si="4"/>
        <v>0</v>
      </c>
    </row>
    <row r="31" spans="1:7" x14ac:dyDescent="0.2">
      <c r="A31" s="15">
        <f t="shared" si="5"/>
        <v>4</v>
      </c>
      <c r="B31" s="15"/>
      <c r="C31" s="15"/>
      <c r="D31" s="45"/>
      <c r="E31" s="15"/>
      <c r="F31" s="15"/>
      <c r="G31" s="15">
        <f t="shared" si="4"/>
        <v>0</v>
      </c>
    </row>
    <row r="32" spans="1:7" ht="15" customHeight="1" x14ac:dyDescent="0.2">
      <c r="A32" s="75" t="s">
        <v>8</v>
      </c>
      <c r="B32" s="76"/>
      <c r="C32" s="77"/>
      <c r="D32" s="47"/>
      <c r="E32" s="15"/>
      <c r="F32" s="15"/>
      <c r="G32" s="15">
        <f>SUM(G28:G31)</f>
        <v>0</v>
      </c>
    </row>
    <row r="33" spans="1:7" x14ac:dyDescent="0.2">
      <c r="A33" s="14"/>
      <c r="B33" s="14"/>
      <c r="C33" s="14"/>
      <c r="E33" s="14"/>
      <c r="F33" s="14"/>
      <c r="G33" s="14"/>
    </row>
    <row r="34" spans="1:7" ht="42.75" customHeight="1" x14ac:dyDescent="0.2"/>
  </sheetData>
  <mergeCells count="6">
    <mergeCell ref="A25:G25"/>
    <mergeCell ref="A32:C32"/>
    <mergeCell ref="A1:G1"/>
    <mergeCell ref="A8:C8"/>
    <mergeCell ref="A13:G13"/>
    <mergeCell ref="A20:C20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7" workbookViewId="0">
      <selection activeCell="F23" sqref="F23"/>
    </sheetView>
  </sheetViews>
  <sheetFormatPr defaultRowHeight="15" x14ac:dyDescent="0.2"/>
  <cols>
    <col min="1" max="1" width="4.109375" style="3" customWidth="1"/>
    <col min="2" max="2" width="20.77734375" style="3" customWidth="1"/>
    <col min="3" max="5" width="10.77734375" style="3" customWidth="1"/>
    <col min="6" max="6" width="14.33203125" style="3" customWidth="1"/>
    <col min="7" max="8" width="8.88671875" style="3"/>
    <col min="9" max="9" width="20.88671875" style="3" customWidth="1"/>
    <col min="10" max="16384" width="8.88671875" style="3"/>
  </cols>
  <sheetData>
    <row r="1" spans="1:6" s="51" customFormat="1" x14ac:dyDescent="0.2">
      <c r="A1" s="74" t="s">
        <v>64</v>
      </c>
      <c r="B1" s="74"/>
      <c r="C1" s="74"/>
      <c r="D1" s="74"/>
      <c r="E1" s="74"/>
      <c r="F1" s="74"/>
    </row>
    <row r="2" spans="1:6" s="51" customFormat="1" x14ac:dyDescent="0.2"/>
    <row r="3" spans="1:6" s="51" customFormat="1" ht="48" x14ac:dyDescent="0.2">
      <c r="A3" s="50" t="s">
        <v>0</v>
      </c>
      <c r="B3" s="50" t="s">
        <v>48</v>
      </c>
      <c r="C3" s="50" t="s">
        <v>65</v>
      </c>
      <c r="D3" s="50" t="s">
        <v>29</v>
      </c>
      <c r="E3" s="50" t="s">
        <v>55</v>
      </c>
      <c r="F3" s="50" t="s">
        <v>6</v>
      </c>
    </row>
    <row r="4" spans="1:6" s="51" customFormat="1" x14ac:dyDescent="0.2">
      <c r="A4" s="50">
        <v>1</v>
      </c>
      <c r="B4" s="50"/>
      <c r="C4" s="50"/>
      <c r="D4" s="50"/>
      <c r="E4" s="22"/>
      <c r="F4" s="23">
        <f>1.5*3.14*E4*E4*3600*D4/4</f>
        <v>0</v>
      </c>
    </row>
    <row r="5" spans="1:6" s="51" customFormat="1" x14ac:dyDescent="0.2">
      <c r="A5" s="50">
        <v>2</v>
      </c>
      <c r="B5" s="50"/>
      <c r="C5" s="50"/>
      <c r="D5" s="50"/>
      <c r="E5" s="22"/>
      <c r="F5" s="23">
        <f>1.5*3.14*E5*E5*3600*D5/4</f>
        <v>0</v>
      </c>
    </row>
    <row r="6" spans="1:6" s="51" customFormat="1" x14ac:dyDescent="0.2">
      <c r="A6" s="50">
        <v>3</v>
      </c>
      <c r="B6" s="50"/>
      <c r="C6" s="50"/>
      <c r="D6" s="50"/>
      <c r="E6" s="22"/>
      <c r="F6" s="23">
        <f t="shared" ref="F6" si="0">1.5*3.14*E6*E6*3600*D6/4</f>
        <v>0</v>
      </c>
    </row>
    <row r="7" spans="1:6" s="51" customFormat="1" ht="15" customHeight="1" x14ac:dyDescent="0.2">
      <c r="A7" s="75" t="s">
        <v>8</v>
      </c>
      <c r="B7" s="76"/>
      <c r="C7" s="76"/>
      <c r="D7" s="76"/>
      <c r="E7" s="77"/>
      <c r="F7" s="23">
        <f>SUM(F4:F6)</f>
        <v>0</v>
      </c>
    </row>
    <row r="8" spans="1:6" s="51" customFormat="1" ht="15" customHeight="1" x14ac:dyDescent="0.2">
      <c r="A8" s="24"/>
      <c r="B8" s="24"/>
      <c r="C8" s="24"/>
      <c r="D8" s="24"/>
      <c r="E8" s="24"/>
      <c r="F8" s="25"/>
    </row>
    <row r="9" spans="1:6" s="51" customFormat="1" ht="58.5" customHeight="1" x14ac:dyDescent="0.2">
      <c r="B9" s="74"/>
      <c r="C9" s="74"/>
    </row>
    <row r="10" spans="1:6" s="51" customFormat="1" x14ac:dyDescent="0.2"/>
    <row r="11" spans="1:6" s="51" customFormat="1" x14ac:dyDescent="0.2">
      <c r="A11" s="74" t="s">
        <v>66</v>
      </c>
      <c r="B11" s="74"/>
      <c r="C11" s="74"/>
      <c r="D11" s="74"/>
      <c r="E11" s="74"/>
      <c r="F11" s="74"/>
    </row>
    <row r="12" spans="1:6" s="51" customFormat="1" x14ac:dyDescent="0.2"/>
    <row r="13" spans="1:6" s="51" customFormat="1" ht="48" x14ac:dyDescent="0.2">
      <c r="A13" s="50" t="s">
        <v>0</v>
      </c>
      <c r="B13" s="50" t="s">
        <v>48</v>
      </c>
      <c r="C13" s="50" t="s">
        <v>65</v>
      </c>
      <c r="D13" s="50" t="s">
        <v>29</v>
      </c>
      <c r="E13" s="62" t="s">
        <v>55</v>
      </c>
      <c r="F13" s="50" t="s">
        <v>6</v>
      </c>
    </row>
    <row r="14" spans="1:6" s="51" customFormat="1" x14ac:dyDescent="0.2">
      <c r="A14" s="50">
        <v>1</v>
      </c>
      <c r="B14" s="50"/>
      <c r="C14" s="50"/>
      <c r="D14" s="50"/>
      <c r="E14" s="22"/>
      <c r="F14" s="23">
        <f>1.5*3.14*E14*E14*3600*D14/4</f>
        <v>0</v>
      </c>
    </row>
    <row r="15" spans="1:6" s="51" customFormat="1" x14ac:dyDescent="0.2">
      <c r="A15" s="50">
        <v>2</v>
      </c>
      <c r="B15" s="50"/>
      <c r="C15" s="50"/>
      <c r="D15" s="50"/>
      <c r="E15" s="22"/>
      <c r="F15" s="23">
        <f>1.5*3.14*E15*E15*3600*D15/4</f>
        <v>0</v>
      </c>
    </row>
    <row r="16" spans="1:6" s="51" customFormat="1" x14ac:dyDescent="0.2">
      <c r="A16" s="50">
        <v>3</v>
      </c>
      <c r="B16" s="50"/>
      <c r="C16" s="50"/>
      <c r="D16" s="50"/>
      <c r="E16" s="22"/>
      <c r="F16" s="23">
        <f t="shared" ref="F16" si="1">1.5*3.14*E16*E16*3600*D16/4</f>
        <v>0</v>
      </c>
    </row>
    <row r="17" spans="1:6" s="51" customFormat="1" ht="15" customHeight="1" x14ac:dyDescent="0.2">
      <c r="A17" s="75" t="s">
        <v>8</v>
      </c>
      <c r="B17" s="76"/>
      <c r="C17" s="76"/>
      <c r="D17" s="76"/>
      <c r="E17" s="77"/>
      <c r="F17" s="23">
        <f>SUM(F14:F16)</f>
        <v>0</v>
      </c>
    </row>
    <row r="18" spans="1:6" s="51" customFormat="1" ht="15" customHeight="1" x14ac:dyDescent="0.2">
      <c r="A18" s="24"/>
      <c r="B18" s="24"/>
      <c r="C18" s="24"/>
      <c r="D18" s="24"/>
      <c r="E18" s="24"/>
      <c r="F18" s="25"/>
    </row>
    <row r="19" spans="1:6" s="51" customFormat="1" ht="58.5" customHeight="1" x14ac:dyDescent="0.2">
      <c r="B19" s="74"/>
      <c r="C19" s="74"/>
    </row>
    <row r="20" spans="1:6" s="51" customFormat="1" x14ac:dyDescent="0.2"/>
    <row r="21" spans="1:6" x14ac:dyDescent="0.2">
      <c r="A21" s="74" t="s">
        <v>64</v>
      </c>
      <c r="B21" s="74"/>
      <c r="C21" s="74"/>
      <c r="D21" s="74"/>
      <c r="E21" s="74"/>
      <c r="F21" s="74"/>
    </row>
    <row r="23" spans="1:6" ht="48" x14ac:dyDescent="0.2">
      <c r="A23" s="4" t="s">
        <v>0</v>
      </c>
      <c r="B23" s="4" t="s">
        <v>48</v>
      </c>
      <c r="C23" s="4" t="s">
        <v>65</v>
      </c>
      <c r="D23" s="10" t="s">
        <v>29</v>
      </c>
      <c r="E23" s="62" t="s">
        <v>55</v>
      </c>
      <c r="F23" s="4" t="s">
        <v>6</v>
      </c>
    </row>
    <row r="24" spans="1:6" x14ac:dyDescent="0.2">
      <c r="A24" s="29">
        <v>1</v>
      </c>
      <c r="B24" s="29"/>
      <c r="C24" s="29"/>
      <c r="D24" s="29"/>
      <c r="E24" s="22"/>
      <c r="F24" s="23">
        <f>1.5*3.14*E24*E24*3600*D24/4</f>
        <v>0</v>
      </c>
    </row>
    <row r="25" spans="1:6" s="30" customFormat="1" x14ac:dyDescent="0.2">
      <c r="A25" s="29">
        <v>2</v>
      </c>
      <c r="B25" s="29"/>
      <c r="C25" s="29"/>
      <c r="D25" s="29"/>
      <c r="E25" s="22"/>
      <c r="F25" s="23">
        <f>1.5*3.14*E25*E25*3600*D25/4</f>
        <v>0</v>
      </c>
    </row>
    <row r="26" spans="1:6" s="30" customFormat="1" x14ac:dyDescent="0.2">
      <c r="A26" s="29">
        <v>3</v>
      </c>
      <c r="B26" s="29"/>
      <c r="C26" s="29"/>
      <c r="D26" s="29"/>
      <c r="E26" s="22"/>
      <c r="F26" s="23">
        <f t="shared" ref="F26" si="2">1.5*3.14*E26*E26*3600*D26/4</f>
        <v>0</v>
      </c>
    </row>
    <row r="27" spans="1:6" ht="15" customHeight="1" x14ac:dyDescent="0.2">
      <c r="A27" s="75" t="s">
        <v>8</v>
      </c>
      <c r="B27" s="76"/>
      <c r="C27" s="76"/>
      <c r="D27" s="76"/>
      <c r="E27" s="77"/>
      <c r="F27" s="23">
        <f>SUM(F24:F26)</f>
        <v>0</v>
      </c>
    </row>
    <row r="28" spans="1:6" s="21" customFormat="1" ht="15" customHeight="1" x14ac:dyDescent="0.2">
      <c r="A28" s="24"/>
      <c r="B28" s="24"/>
      <c r="C28" s="24"/>
      <c r="D28" s="24"/>
      <c r="E28" s="24"/>
      <c r="F28" s="25"/>
    </row>
    <row r="29" spans="1:6" ht="58.5" customHeight="1" x14ac:dyDescent="0.2">
      <c r="B29" s="74"/>
      <c r="C29" s="74"/>
    </row>
  </sheetData>
  <mergeCells count="9">
    <mergeCell ref="A21:F21"/>
    <mergeCell ref="A27:E27"/>
    <mergeCell ref="B29:C29"/>
    <mergeCell ref="A1:F1"/>
    <mergeCell ref="A7:E7"/>
    <mergeCell ref="B9:C9"/>
    <mergeCell ref="A11:F11"/>
    <mergeCell ref="A17:E17"/>
    <mergeCell ref="B19:C1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sqref="A1:L7"/>
    </sheetView>
  </sheetViews>
  <sheetFormatPr defaultRowHeight="15" x14ac:dyDescent="0.2"/>
  <cols>
    <col min="1" max="1" width="11.77734375" style="3" customWidth="1"/>
    <col min="2" max="3" width="12.77734375" style="3" customWidth="1"/>
    <col min="4" max="4" width="12.6640625" style="3" customWidth="1"/>
    <col min="5" max="5" width="12.21875" style="3" customWidth="1"/>
    <col min="6" max="6" width="7.77734375" style="19" customWidth="1"/>
    <col min="7" max="7" width="7.5546875" style="14" customWidth="1"/>
    <col min="8" max="8" width="5.6640625" style="19" customWidth="1"/>
    <col min="9" max="9" width="7" style="9" customWidth="1"/>
    <col min="10" max="10" width="7.88671875" style="46" customWidth="1"/>
    <col min="11" max="11" width="9" style="46" customWidth="1"/>
    <col min="12" max="12" width="12.21875" style="3" customWidth="1"/>
    <col min="13" max="16384" width="8.88671875" style="3"/>
  </cols>
  <sheetData>
    <row r="1" spans="1:12" x14ac:dyDescent="0.2">
      <c r="A1" s="74" t="s">
        <v>22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3" spans="1:12" ht="30" customHeight="1" x14ac:dyDescent="0.2">
      <c r="A3" s="79" t="s">
        <v>1</v>
      </c>
      <c r="B3" s="73" t="s">
        <v>16</v>
      </c>
      <c r="C3" s="73"/>
      <c r="D3" s="73"/>
      <c r="E3" s="73"/>
      <c r="F3" s="79" t="s">
        <v>36</v>
      </c>
      <c r="G3" s="75" t="s">
        <v>30</v>
      </c>
      <c r="H3" s="76"/>
      <c r="I3" s="77"/>
      <c r="J3" s="75" t="s">
        <v>52</v>
      </c>
      <c r="K3" s="77"/>
      <c r="L3" s="73" t="s">
        <v>21</v>
      </c>
    </row>
    <row r="4" spans="1:12" ht="78" x14ac:dyDescent="0.2">
      <c r="A4" s="80"/>
      <c r="B4" s="4" t="s">
        <v>19</v>
      </c>
      <c r="C4" s="4" t="s">
        <v>17</v>
      </c>
      <c r="D4" s="4" t="s">
        <v>20</v>
      </c>
      <c r="E4" s="4" t="s">
        <v>18</v>
      </c>
      <c r="F4" s="80"/>
      <c r="G4" s="15" t="s">
        <v>40</v>
      </c>
      <c r="H4" s="20" t="s">
        <v>35</v>
      </c>
      <c r="I4" s="10" t="s">
        <v>41</v>
      </c>
      <c r="J4" s="45" t="s">
        <v>53</v>
      </c>
      <c r="K4" s="45" t="s">
        <v>54</v>
      </c>
      <c r="L4" s="73"/>
    </row>
    <row r="5" spans="1:12" s="51" customFormat="1" x14ac:dyDescent="0.2">
      <c r="A5" s="53">
        <v>2016</v>
      </c>
      <c r="B5" s="50"/>
      <c r="C5" s="50"/>
      <c r="D5" s="50"/>
      <c r="E5" s="50"/>
      <c r="F5" s="53"/>
      <c r="G5" s="50"/>
      <c r="H5" s="50"/>
      <c r="I5" s="50"/>
      <c r="J5" s="50"/>
      <c r="K5" s="50"/>
      <c r="L5" s="38">
        <f t="shared" ref="L5:L6" si="0">B5+C5+D5+E5+F5+G5+H5+I5+J5+K5</f>
        <v>0</v>
      </c>
    </row>
    <row r="6" spans="1:12" s="51" customFormat="1" x14ac:dyDescent="0.2">
      <c r="A6" s="53">
        <v>2017</v>
      </c>
      <c r="B6" s="50"/>
      <c r="C6" s="50"/>
      <c r="D6" s="50"/>
      <c r="E6" s="50"/>
      <c r="F6" s="53"/>
      <c r="G6" s="50"/>
      <c r="H6" s="50"/>
      <c r="I6" s="50"/>
      <c r="J6" s="50"/>
      <c r="K6" s="50"/>
      <c r="L6" s="38">
        <f t="shared" si="0"/>
        <v>0</v>
      </c>
    </row>
    <row r="7" spans="1:12" x14ac:dyDescent="0.2">
      <c r="A7" s="29">
        <v>2018</v>
      </c>
      <c r="B7" s="26"/>
      <c r="C7" s="26"/>
      <c r="D7" s="26"/>
      <c r="E7" s="26"/>
      <c r="F7" s="29"/>
      <c r="G7" s="26"/>
      <c r="H7" s="29"/>
      <c r="I7" s="27"/>
      <c r="J7" s="27"/>
      <c r="K7" s="27"/>
      <c r="L7" s="38">
        <f>B7+C7+D7+E7+F7+G7+H7+I7+J7+K7</f>
        <v>0</v>
      </c>
    </row>
    <row r="8" spans="1:12" x14ac:dyDescent="0.2">
      <c r="A8" s="78"/>
      <c r="B8" s="78"/>
      <c r="C8" s="78"/>
      <c r="D8" s="78"/>
      <c r="E8" s="78"/>
      <c r="F8" s="78"/>
      <c r="G8" s="78"/>
      <c r="H8" s="78"/>
      <c r="I8" s="78"/>
      <c r="J8" s="24"/>
      <c r="K8" s="24"/>
    </row>
  </sheetData>
  <mergeCells count="8">
    <mergeCell ref="A8:I8"/>
    <mergeCell ref="B3:E3"/>
    <mergeCell ref="A3:A4"/>
    <mergeCell ref="L3:L4"/>
    <mergeCell ref="A1:L1"/>
    <mergeCell ref="G3:I3"/>
    <mergeCell ref="J3:K3"/>
    <mergeCell ref="F3:F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Нийт</vt:lpstr>
      <vt:lpstr>дотоод ус</vt:lpstr>
      <vt:lpstr>Зас, үйлчилгээ</vt:lpstr>
      <vt:lpstr>Аваарь</vt:lpstr>
      <vt:lpstr>Бичилт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2017-04-24T01:05:34Z</cp:lastPrinted>
  <dcterms:created xsi:type="dcterms:W3CDTF">2017-02-15T01:42:00Z</dcterms:created>
  <dcterms:modified xsi:type="dcterms:W3CDTF">2023-09-18T07:04:03Z</dcterms:modified>
</cp:coreProperties>
</file>